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670" windowHeight="10170" activeTab="0"/>
  </bookViews>
  <sheets>
    <sheet name="wild" sheetId="1" r:id="rId1"/>
  </sheets>
  <definedNames>
    <definedName name="_xlnm.Print_Area" localSheetId="0">'wild'!$A$1:$L$65</definedName>
  </definedNames>
  <calcPr fullCalcOnLoad="1"/>
</workbook>
</file>

<file path=xl/sharedStrings.xml><?xml version="1.0" encoding="utf-8"?>
<sst xmlns="http://schemas.openxmlformats.org/spreadsheetml/2006/main" count="107" uniqueCount="58">
  <si>
    <t>Commercial</t>
  </si>
  <si>
    <t>Hunters</t>
  </si>
  <si>
    <t>Issued</t>
  </si>
  <si>
    <t>Success</t>
  </si>
  <si>
    <t>Avg T. L.</t>
  </si>
  <si>
    <t>Avg/foot</t>
  </si>
  <si>
    <t>1999 bonus</t>
  </si>
  <si>
    <t>2000 bonus</t>
  </si>
  <si>
    <t xml:space="preserve">        </t>
  </si>
  <si>
    <t>Amount (lbs)</t>
  </si>
  <si>
    <t>2001 bonus</t>
  </si>
  <si>
    <t>2002 bonus</t>
  </si>
  <si>
    <t>2003 bonus</t>
  </si>
  <si>
    <t>2004 bonus</t>
  </si>
  <si>
    <t>Number</t>
  </si>
  <si>
    <t>Taken</t>
  </si>
  <si>
    <t>2000 regular</t>
  </si>
  <si>
    <t>2001 regular</t>
  </si>
  <si>
    <t>2002 regular</t>
  </si>
  <si>
    <t>2003 regular</t>
  </si>
  <si>
    <t>2004 regular</t>
  </si>
  <si>
    <t>1999 regular</t>
  </si>
  <si>
    <t xml:space="preserve"> </t>
  </si>
  <si>
    <t>Skin Value</t>
  </si>
  <si>
    <t>Total</t>
  </si>
  <si>
    <t>Value</t>
  </si>
  <si>
    <t>Percent</t>
  </si>
  <si>
    <t>in Feet</t>
  </si>
  <si>
    <t>Sale of meat not permitted; La. Health Department regulations first allowed meat sales in 1979.</t>
  </si>
  <si>
    <t>Does not include Salvador WMA harvests from 1972-2003 and Marsh Island experimental, nuisance, and farm harvests from 1972-present.</t>
  </si>
  <si>
    <t>Bone in from 1979-1984, deboned from 1985-present.</t>
  </si>
  <si>
    <t>Tags</t>
  </si>
  <si>
    <t>2005 regular</t>
  </si>
  <si>
    <t>2005 bonus</t>
  </si>
  <si>
    <t>2006 regular</t>
  </si>
  <si>
    <t>2006 bonus</t>
  </si>
  <si>
    <t>2007 regular</t>
  </si>
  <si>
    <t>2007 bonus</t>
  </si>
  <si>
    <t>2008 regular</t>
  </si>
  <si>
    <t>2008 bonus</t>
  </si>
  <si>
    <r>
      <t xml:space="preserve">Year </t>
    </r>
    <r>
      <rPr>
        <b/>
        <vertAlign val="superscript"/>
        <sz val="10"/>
        <rFont val="Arial"/>
        <family val="2"/>
      </rPr>
      <t>2</t>
    </r>
  </si>
  <si>
    <r>
      <t xml:space="preserve">Meat </t>
    </r>
    <r>
      <rPr>
        <b/>
        <vertAlign val="superscript"/>
        <sz val="10"/>
        <rFont val="Arial"/>
        <family val="2"/>
      </rPr>
      <t>4</t>
    </r>
  </si>
  <si>
    <t>The bonus tag program was initiated in 1999 to increase the overall number of wild alligators harvested without putting any additional pressure on the 6' and over portion of the wild population.  The bonus tag program was suspended in 2009.</t>
  </si>
  <si>
    <t>Worldwide economic recession caused alligator hide demand to decline dramatically.</t>
  </si>
  <si>
    <r>
      <t xml:space="preserve">2009 </t>
    </r>
    <r>
      <rPr>
        <vertAlign val="superscript"/>
        <sz val="9"/>
        <rFont val="Arial"/>
        <family val="2"/>
      </rPr>
      <t>5</t>
    </r>
  </si>
  <si>
    <t>Subject to change, numbers updated October 25, 2017.</t>
  </si>
  <si>
    <r>
      <t xml:space="preserve">September Wild Alligator Harvest in Louisiana, 1972-2016 </t>
    </r>
    <r>
      <rPr>
        <b/>
        <vertAlign val="superscript"/>
        <sz val="12"/>
        <rFont val="Arial"/>
        <family val="2"/>
      </rPr>
      <t>1</t>
    </r>
  </si>
  <si>
    <t>Tag fee</t>
  </si>
  <si>
    <t>$5.00*</t>
  </si>
  <si>
    <t>$2.00/tag</t>
  </si>
  <si>
    <t>$4.00/tag</t>
  </si>
  <si>
    <t>$3.00/tag</t>
  </si>
  <si>
    <t>*</t>
  </si>
  <si>
    <t>Price per issuance; not per tag</t>
  </si>
  <si>
    <t>Meat &amp; Skin</t>
  </si>
  <si>
    <t>Fees</t>
  </si>
  <si>
    <t>Total Value</t>
  </si>
  <si>
    <t xml:space="preserve">Total Tag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</si>
</sst>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 numFmtId="168" formatCode="#,##0.0000"/>
    <numFmt numFmtId="169" formatCode="&quot;Yes&quot;;&quot;Yes&quot;;&quot;No&quot;"/>
    <numFmt numFmtId="170" formatCode="&quot;True&quot;;&quot;True&quot;;&quot;False&quot;"/>
    <numFmt numFmtId="171" formatCode="&quot;On&quot;;&quot;On&quot;;&quot;Off&quot;"/>
  </numFmts>
  <fonts count="44">
    <font>
      <sz val="10"/>
      <name val="Arial"/>
      <family val="0"/>
    </font>
    <font>
      <b/>
      <sz val="10"/>
      <name val="Arial"/>
      <family val="2"/>
    </font>
    <font>
      <u val="single"/>
      <sz val="10"/>
      <name val="Arial"/>
      <family val="2"/>
    </font>
    <font>
      <b/>
      <sz val="12"/>
      <name val="Arial"/>
      <family val="2"/>
    </font>
    <font>
      <sz val="9"/>
      <name val="Arial"/>
      <family val="2"/>
    </font>
    <font>
      <b/>
      <vertAlign val="superscript"/>
      <sz val="12"/>
      <name val="Arial"/>
      <family val="2"/>
    </font>
    <font>
      <b/>
      <vertAlign val="superscript"/>
      <sz val="10"/>
      <name val="Arial"/>
      <family val="2"/>
    </font>
    <font>
      <sz val="8"/>
      <name val="Arial"/>
      <family val="2"/>
    </font>
    <font>
      <vertAlign val="superscript"/>
      <sz val="9"/>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9">
    <xf numFmtId="0" fontId="0" fillId="0" borderId="0" xfId="0" applyAlignment="1">
      <alignment/>
    </xf>
    <xf numFmtId="6" fontId="0" fillId="0" borderId="0" xfId="0" applyNumberFormat="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2" fillId="0" borderId="0" xfId="0" applyFont="1" applyBorder="1" applyAlignment="1">
      <alignment horizontal="right"/>
    </xf>
    <xf numFmtId="6" fontId="0" fillId="0" borderId="0" xfId="0" applyNumberFormat="1" applyBorder="1" applyAlignment="1">
      <alignment horizontal="center"/>
    </xf>
    <xf numFmtId="0" fontId="0" fillId="0" borderId="0" xfId="0" applyAlignment="1">
      <alignment horizontal="centerContinuous"/>
    </xf>
    <xf numFmtId="167" fontId="0" fillId="0" borderId="0" xfId="0" applyNumberFormat="1" applyBorder="1" applyAlignment="1">
      <alignment horizontal="center"/>
    </xf>
    <xf numFmtId="0" fontId="1" fillId="0" borderId="12" xfId="0" applyFont="1" applyBorder="1" applyAlignment="1">
      <alignment horizontal="center"/>
    </xf>
    <xf numFmtId="0" fontId="0" fillId="0" borderId="0" xfId="0" applyAlignment="1">
      <alignment/>
    </xf>
    <xf numFmtId="0" fontId="0" fillId="0" borderId="11" xfId="0" applyBorder="1" applyAlignment="1">
      <alignment/>
    </xf>
    <xf numFmtId="0" fontId="7" fillId="0" borderId="0" xfId="0" applyFont="1" applyAlignment="1">
      <alignment horizontal="left" indent="1"/>
    </xf>
    <xf numFmtId="0" fontId="7" fillId="0" borderId="0" xfId="0" applyFont="1" applyAlignment="1">
      <alignment/>
    </xf>
    <xf numFmtId="0" fontId="4" fillId="0" borderId="0" xfId="0" applyFont="1" applyAlignment="1">
      <alignment horizontal="center"/>
    </xf>
    <xf numFmtId="3" fontId="4" fillId="0" borderId="0" xfId="0" applyNumberFormat="1" applyFont="1" applyAlignment="1">
      <alignment horizontal="center"/>
    </xf>
    <xf numFmtId="8" fontId="4" fillId="0" borderId="0" xfId="0" applyNumberFormat="1" applyFont="1" applyAlignment="1">
      <alignment horizontal="center"/>
    </xf>
    <xf numFmtId="6" fontId="4" fillId="0" borderId="0" xfId="0" applyNumberFormat="1" applyFont="1" applyAlignment="1">
      <alignment horizontal="center"/>
    </xf>
    <xf numFmtId="0" fontId="8" fillId="0" borderId="0" xfId="0" applyFont="1" applyAlignment="1">
      <alignment horizontal="center"/>
    </xf>
    <xf numFmtId="38" fontId="4" fillId="0" borderId="0" xfId="0" applyNumberFormat="1" applyFont="1" applyAlignment="1">
      <alignment horizontal="center"/>
    </xf>
    <xf numFmtId="167" fontId="4" fillId="0" borderId="0" xfId="0" applyNumberFormat="1" applyFont="1" applyAlignment="1">
      <alignment horizontal="center"/>
    </xf>
    <xf numFmtId="0" fontId="4" fillId="0" borderId="0" xfId="0" applyFont="1" applyBorder="1" applyAlignment="1">
      <alignment horizontal="center"/>
    </xf>
    <xf numFmtId="3" fontId="4" fillId="0" borderId="0" xfId="0" applyNumberFormat="1" applyFont="1" applyBorder="1" applyAlignment="1">
      <alignment horizontal="center"/>
    </xf>
    <xf numFmtId="8" fontId="4" fillId="0" borderId="0" xfId="0" applyNumberFormat="1" applyFont="1" applyBorder="1" applyAlignment="1">
      <alignment horizontal="center"/>
    </xf>
    <xf numFmtId="6" fontId="4" fillId="0" borderId="0" xfId="0" applyNumberFormat="1" applyFont="1" applyBorder="1" applyAlignment="1">
      <alignment horizontal="center"/>
    </xf>
    <xf numFmtId="0" fontId="4" fillId="0" borderId="0" xfId="0" applyFont="1" applyFill="1" applyBorder="1" applyAlignment="1">
      <alignment horizontal="center"/>
    </xf>
    <xf numFmtId="0" fontId="4" fillId="0" borderId="0" xfId="0" applyFont="1" applyBorder="1" applyAlignment="1">
      <alignment/>
    </xf>
    <xf numFmtId="167" fontId="4" fillId="0" borderId="0" xfId="0" applyNumberFormat="1" applyFont="1" applyBorder="1" applyAlignment="1">
      <alignment horizontal="center"/>
    </xf>
    <xf numFmtId="166" fontId="4" fillId="0" borderId="0" xfId="0" applyNumberFormat="1" applyFont="1" applyBorder="1" applyAlignment="1">
      <alignment horizontal="center"/>
    </xf>
    <xf numFmtId="2" fontId="4" fillId="0" borderId="0" xfId="0" applyNumberFormat="1" applyFont="1" applyBorder="1" applyAlignment="1">
      <alignment horizontal="center"/>
    </xf>
    <xf numFmtId="0" fontId="4" fillId="0" borderId="0" xfId="0" applyFont="1" applyAlignment="1">
      <alignment horizontal="right"/>
    </xf>
    <xf numFmtId="0" fontId="4" fillId="0" borderId="0" xfId="0" applyFont="1" applyAlignment="1">
      <alignment/>
    </xf>
    <xf numFmtId="0" fontId="9" fillId="0" borderId="0" xfId="0" applyFont="1" applyBorder="1" applyAlignment="1">
      <alignment horizontal="right"/>
    </xf>
    <xf numFmtId="0" fontId="2" fillId="0" borderId="0" xfId="0" applyFont="1" applyBorder="1" applyAlignment="1">
      <alignment horizontal="center"/>
    </xf>
    <xf numFmtId="3" fontId="0" fillId="0" borderId="0" xfId="0" applyNumberFormat="1"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0" fillId="0" borderId="11" xfId="0" applyBorder="1" applyAlignment="1">
      <alignment horizontal="center"/>
    </xf>
    <xf numFmtId="3" fontId="0" fillId="0" borderId="11" xfId="0" applyNumberFormat="1" applyBorder="1" applyAlignment="1">
      <alignment horizontal="center"/>
    </xf>
    <xf numFmtId="167" fontId="0" fillId="0" borderId="11" xfId="0" applyNumberFormat="1" applyBorder="1" applyAlignment="1">
      <alignment horizontal="center"/>
    </xf>
    <xf numFmtId="6" fontId="0" fillId="0" borderId="11" xfId="0" applyNumberFormat="1" applyBorder="1" applyAlignment="1">
      <alignment horizontal="center"/>
    </xf>
    <xf numFmtId="0" fontId="4" fillId="0" borderId="11" xfId="0" applyFont="1" applyFill="1" applyBorder="1" applyAlignment="1">
      <alignment horizontal="center"/>
    </xf>
    <xf numFmtId="3" fontId="4" fillId="0" borderId="11" xfId="0" applyNumberFormat="1" applyFont="1" applyBorder="1" applyAlignment="1">
      <alignment horizontal="center"/>
    </xf>
    <xf numFmtId="167" fontId="4" fillId="0" borderId="11" xfId="0" applyNumberFormat="1" applyFont="1" applyBorder="1" applyAlignment="1">
      <alignment horizontal="center"/>
    </xf>
    <xf numFmtId="2" fontId="4" fillId="0" borderId="11" xfId="0" applyNumberFormat="1" applyFont="1" applyBorder="1" applyAlignment="1">
      <alignment horizontal="center"/>
    </xf>
    <xf numFmtId="166" fontId="4" fillId="0" borderId="11" xfId="0" applyNumberFormat="1" applyFont="1" applyBorder="1" applyAlignment="1">
      <alignment horizontal="center"/>
    </xf>
    <xf numFmtId="6" fontId="4" fillId="0" borderId="11" xfId="0" applyNumberFormat="1" applyFont="1" applyBorder="1" applyAlignment="1">
      <alignment horizontal="center"/>
    </xf>
    <xf numFmtId="0" fontId="4" fillId="0" borderId="10" xfId="0" applyFont="1" applyFill="1" applyBorder="1" applyAlignment="1">
      <alignment horizontal="center"/>
    </xf>
    <xf numFmtId="0" fontId="4" fillId="0" borderId="10" xfId="0" applyFont="1" applyBorder="1" applyAlignment="1">
      <alignment/>
    </xf>
    <xf numFmtId="3" fontId="4" fillId="0" borderId="10" xfId="0" applyNumberFormat="1" applyFont="1" applyBorder="1" applyAlignment="1">
      <alignment horizontal="center"/>
    </xf>
    <xf numFmtId="167" fontId="4" fillId="0" borderId="10" xfId="0" applyNumberFormat="1" applyFont="1" applyBorder="1" applyAlignment="1">
      <alignment horizontal="center"/>
    </xf>
    <xf numFmtId="2" fontId="4" fillId="0" borderId="10" xfId="0" applyNumberFormat="1" applyFont="1" applyBorder="1" applyAlignment="1">
      <alignment horizontal="center"/>
    </xf>
    <xf numFmtId="166" fontId="4" fillId="0" borderId="10" xfId="0" applyNumberFormat="1" applyFont="1" applyBorder="1" applyAlignment="1">
      <alignment horizontal="center"/>
    </xf>
    <xf numFmtId="6" fontId="4" fillId="0" borderId="10" xfId="0" applyNumberFormat="1" applyFont="1" applyBorder="1" applyAlignment="1">
      <alignment horizontal="center"/>
    </xf>
    <xf numFmtId="0" fontId="0" fillId="0" borderId="10" xfId="0" applyFont="1" applyBorder="1" applyAlignment="1">
      <alignment/>
    </xf>
    <xf numFmtId="8" fontId="0" fillId="0" borderId="0" xfId="0" applyNumberFormat="1" applyFont="1" applyAlignment="1">
      <alignment/>
    </xf>
    <xf numFmtId="0" fontId="0" fillId="0" borderId="0" xfId="0" applyFont="1" applyAlignment="1">
      <alignment/>
    </xf>
    <xf numFmtId="0" fontId="0" fillId="0" borderId="0" xfId="0" applyFont="1" applyAlignment="1">
      <alignment horizontal="right"/>
    </xf>
    <xf numFmtId="0" fontId="4" fillId="0" borderId="0" xfId="0" applyFont="1" applyAlignment="1">
      <alignment horizontal="left" indent="1"/>
    </xf>
    <xf numFmtId="0" fontId="3" fillId="0" borderId="0" xfId="0" applyFont="1" applyAlignment="1">
      <alignment horizontal="center"/>
    </xf>
    <xf numFmtId="0" fontId="0" fillId="0" borderId="0" xfId="0" applyAlignment="1">
      <alignment horizontal="center"/>
    </xf>
    <xf numFmtId="0" fontId="1" fillId="0" borderId="12" xfId="0" applyFont="1" applyBorder="1" applyAlignment="1">
      <alignment horizontal="center"/>
    </xf>
    <xf numFmtId="0" fontId="0" fillId="0" borderId="12" xfId="0" applyBorder="1" applyAlignment="1">
      <alignment/>
    </xf>
    <xf numFmtId="0" fontId="7" fillId="0" borderId="0" xfId="0" applyFont="1" applyAlignment="1">
      <alignment horizontal="left" vertical="top" wrapText="1" indent="1"/>
    </xf>
    <xf numFmtId="0" fontId="1" fillId="0" borderId="13" xfId="0" applyFont="1" applyBorder="1" applyAlignment="1">
      <alignment horizontal="center" vertical="top"/>
    </xf>
    <xf numFmtId="0" fontId="1" fillId="0" borderId="14" xfId="0" applyFont="1" applyBorder="1" applyAlignment="1">
      <alignment horizontal="center" vertical="top"/>
    </xf>
    <xf numFmtId="0" fontId="0" fillId="0" borderId="0" xfId="0" applyFont="1" applyAlignment="1">
      <alignment horizontal="center"/>
    </xf>
    <xf numFmtId="3" fontId="0" fillId="0" borderId="0" xfId="0" applyNumberFormat="1" applyFont="1" applyBorder="1" applyAlignment="1">
      <alignment horizontal="center" vertical="center"/>
    </xf>
    <xf numFmtId="0" fontId="1" fillId="0" borderId="15" xfId="0" applyFont="1" applyBorder="1" applyAlignment="1">
      <alignment horizontal="center"/>
    </xf>
    <xf numFmtId="0" fontId="1" fillId="0" borderId="16"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7"/>
  <sheetViews>
    <sheetView tabSelected="1" zoomScalePageLayoutView="0" workbookViewId="0" topLeftCell="A1">
      <selection activeCell="N8" sqref="N8"/>
    </sheetView>
  </sheetViews>
  <sheetFormatPr defaultColWidth="9.140625" defaultRowHeight="12.75"/>
  <cols>
    <col min="1" max="1" width="24.8515625" style="0" customWidth="1"/>
    <col min="2" max="2" width="10.57421875" style="0" customWidth="1"/>
    <col min="3" max="3" width="11.28125" style="0" customWidth="1"/>
    <col min="4" max="4" width="8.140625" style="0" customWidth="1"/>
    <col min="5" max="5" width="8.00390625" style="0" customWidth="1"/>
    <col min="6" max="6" width="8.28125" style="0" customWidth="1"/>
    <col min="7" max="7" width="8.00390625" style="0" customWidth="1"/>
    <col min="8" max="8" width="7.57421875" style="0" customWidth="1"/>
    <col min="9" max="9" width="11.421875" style="0" customWidth="1"/>
    <col min="10" max="10" width="0.5625" style="0" customWidth="1"/>
    <col min="11" max="11" width="11.421875" style="0" customWidth="1"/>
    <col min="12" max="12" width="10.421875" style="0" customWidth="1"/>
    <col min="13" max="13" width="13.8515625" style="0" customWidth="1"/>
  </cols>
  <sheetData>
    <row r="1" spans="1:13" ht="18.75">
      <c r="A1" t="s">
        <v>22</v>
      </c>
      <c r="B1" s="58" t="s">
        <v>46</v>
      </c>
      <c r="C1" s="59"/>
      <c r="D1" s="59"/>
      <c r="E1" s="59"/>
      <c r="F1" s="59"/>
      <c r="G1" s="59"/>
      <c r="H1" s="59"/>
      <c r="I1" s="59"/>
      <c r="J1" s="59"/>
      <c r="K1" s="59"/>
      <c r="L1" s="59"/>
      <c r="M1" s="6"/>
    </row>
    <row r="3" spans="2:14" ht="14.25">
      <c r="B3" s="3"/>
      <c r="C3" s="3" t="s">
        <v>0</v>
      </c>
      <c r="D3" s="3" t="s">
        <v>31</v>
      </c>
      <c r="E3" s="3" t="s">
        <v>14</v>
      </c>
      <c r="F3" s="3" t="s">
        <v>26</v>
      </c>
      <c r="G3" s="3" t="s">
        <v>4</v>
      </c>
      <c r="H3" s="60" t="s">
        <v>23</v>
      </c>
      <c r="I3" s="61"/>
      <c r="J3" s="10"/>
      <c r="K3" s="60" t="s">
        <v>41</v>
      </c>
      <c r="L3" s="60"/>
      <c r="M3" s="67" t="s">
        <v>56</v>
      </c>
      <c r="N3" s="68" t="s">
        <v>57</v>
      </c>
    </row>
    <row r="4" spans="1:14" ht="14.25">
      <c r="A4" s="2" t="s">
        <v>40</v>
      </c>
      <c r="B4" s="53" t="s">
        <v>47</v>
      </c>
      <c r="C4" s="2" t="s">
        <v>1</v>
      </c>
      <c r="D4" s="2" t="s">
        <v>2</v>
      </c>
      <c r="E4" s="2" t="s">
        <v>15</v>
      </c>
      <c r="F4" s="2" t="s">
        <v>3</v>
      </c>
      <c r="G4" s="2" t="s">
        <v>27</v>
      </c>
      <c r="H4" s="8" t="s">
        <v>5</v>
      </c>
      <c r="I4" s="8" t="s">
        <v>24</v>
      </c>
      <c r="J4" s="2"/>
      <c r="K4" s="2" t="s">
        <v>9</v>
      </c>
      <c r="L4" s="2" t="s">
        <v>25</v>
      </c>
      <c r="M4" s="63" t="s">
        <v>54</v>
      </c>
      <c r="N4" s="64" t="s">
        <v>55</v>
      </c>
    </row>
    <row r="5" spans="1:14" ht="12" customHeight="1">
      <c r="A5" s="13">
        <v>1972</v>
      </c>
      <c r="B5" s="54" t="s">
        <v>48</v>
      </c>
      <c r="C5" s="13">
        <v>59</v>
      </c>
      <c r="D5" s="14">
        <v>1961</v>
      </c>
      <c r="E5" s="14">
        <v>1350</v>
      </c>
      <c r="F5" s="13">
        <v>68.8</v>
      </c>
      <c r="G5" s="13">
        <v>6.92</v>
      </c>
      <c r="H5" s="15">
        <v>8.1</v>
      </c>
      <c r="I5" s="16"/>
      <c r="J5" s="16"/>
      <c r="K5" s="17">
        <v>3</v>
      </c>
      <c r="L5" s="17">
        <v>3</v>
      </c>
      <c r="M5" s="65"/>
      <c r="N5" s="65"/>
    </row>
    <row r="6" spans="1:14" ht="12" customHeight="1">
      <c r="A6" s="13">
        <v>1973</v>
      </c>
      <c r="B6" s="54" t="s">
        <v>48</v>
      </c>
      <c r="C6" s="13">
        <v>107</v>
      </c>
      <c r="D6" s="14">
        <v>3243</v>
      </c>
      <c r="E6" s="14">
        <v>2921</v>
      </c>
      <c r="F6" s="13">
        <v>90.1</v>
      </c>
      <c r="G6" s="13">
        <v>7.58</v>
      </c>
      <c r="H6" s="15">
        <v>13.13</v>
      </c>
      <c r="I6" s="16"/>
      <c r="J6" s="16"/>
      <c r="K6" s="17">
        <v>3</v>
      </c>
      <c r="L6" s="17">
        <v>3</v>
      </c>
      <c r="M6" s="65"/>
      <c r="N6" s="65"/>
    </row>
    <row r="7" spans="1:14" ht="12" customHeight="1">
      <c r="A7" s="13">
        <v>1975</v>
      </c>
      <c r="B7" t="s">
        <v>48</v>
      </c>
      <c r="C7" s="13">
        <v>191</v>
      </c>
      <c r="D7" s="14">
        <v>4645</v>
      </c>
      <c r="E7" s="14">
        <v>4420</v>
      </c>
      <c r="F7" s="13">
        <v>95.2</v>
      </c>
      <c r="G7" s="13">
        <v>7.51</v>
      </c>
      <c r="H7" s="15">
        <v>7.88</v>
      </c>
      <c r="I7" s="16"/>
      <c r="J7" s="16"/>
      <c r="K7" s="17">
        <v>3</v>
      </c>
      <c r="L7" s="17">
        <v>3</v>
      </c>
      <c r="M7" s="65"/>
      <c r="N7" s="65"/>
    </row>
    <row r="8" spans="1:14" ht="12" customHeight="1">
      <c r="A8" s="13">
        <v>1976</v>
      </c>
      <c r="B8" t="s">
        <v>48</v>
      </c>
      <c r="C8" s="13">
        <v>198</v>
      </c>
      <c r="D8" s="14">
        <v>4767</v>
      </c>
      <c r="E8" s="14">
        <v>4389</v>
      </c>
      <c r="F8" s="13">
        <v>92.1</v>
      </c>
      <c r="G8" s="13">
        <v>7.09</v>
      </c>
      <c r="H8" s="15">
        <v>16.55</v>
      </c>
      <c r="I8" s="16"/>
      <c r="J8" s="16"/>
      <c r="K8" s="17">
        <v>3</v>
      </c>
      <c r="L8" s="17">
        <v>3</v>
      </c>
      <c r="M8" s="65"/>
      <c r="N8" s="65"/>
    </row>
    <row r="9" spans="1:14" ht="12" customHeight="1">
      <c r="A9" s="13">
        <v>1977</v>
      </c>
      <c r="B9" t="s">
        <v>48</v>
      </c>
      <c r="C9" s="13">
        <v>236</v>
      </c>
      <c r="D9" s="14">
        <v>5760</v>
      </c>
      <c r="E9" s="14">
        <v>5474</v>
      </c>
      <c r="F9" s="13">
        <v>95</v>
      </c>
      <c r="G9" s="13">
        <v>7.35</v>
      </c>
      <c r="H9" s="15">
        <v>12.23</v>
      </c>
      <c r="I9" s="16"/>
      <c r="J9" s="16"/>
      <c r="K9" s="17">
        <v>3</v>
      </c>
      <c r="L9" s="17">
        <v>3</v>
      </c>
      <c r="M9" s="65"/>
      <c r="N9" s="65"/>
    </row>
    <row r="10" spans="1:14" ht="12" customHeight="1">
      <c r="A10" s="13">
        <v>1979</v>
      </c>
      <c r="B10" t="s">
        <v>48</v>
      </c>
      <c r="C10" s="13">
        <v>708</v>
      </c>
      <c r="D10" s="14">
        <v>17516</v>
      </c>
      <c r="E10" s="14">
        <v>16300</v>
      </c>
      <c r="F10" s="13">
        <v>93</v>
      </c>
      <c r="G10" s="13">
        <v>6.92</v>
      </c>
      <c r="H10" s="15">
        <v>15</v>
      </c>
      <c r="I10" s="16"/>
      <c r="J10" s="16"/>
      <c r="K10" s="18">
        <v>100089</v>
      </c>
      <c r="L10" s="16">
        <v>125000</v>
      </c>
      <c r="M10" s="65"/>
      <c r="N10" s="65"/>
    </row>
    <row r="11" spans="1:14" ht="12" customHeight="1">
      <c r="A11" s="13">
        <v>1980</v>
      </c>
      <c r="B11" t="s">
        <v>48</v>
      </c>
      <c r="C11" s="13">
        <v>796</v>
      </c>
      <c r="D11" s="14">
        <v>19134</v>
      </c>
      <c r="E11" s="14">
        <v>17692</v>
      </c>
      <c r="F11" s="13">
        <v>92.5</v>
      </c>
      <c r="G11" s="13">
        <v>6.59</v>
      </c>
      <c r="H11" s="15">
        <v>13</v>
      </c>
      <c r="I11" s="16"/>
      <c r="J11" s="16"/>
      <c r="K11" s="18">
        <v>100089</v>
      </c>
      <c r="L11" s="16">
        <v>125000</v>
      </c>
      <c r="M11" s="65"/>
      <c r="N11" s="65"/>
    </row>
    <row r="12" spans="1:14" ht="12" customHeight="1">
      <c r="A12" s="13">
        <v>1981</v>
      </c>
      <c r="B12" t="s">
        <v>48</v>
      </c>
      <c r="C12" s="13">
        <v>913</v>
      </c>
      <c r="D12" s="14">
        <v>15534</v>
      </c>
      <c r="E12" s="14">
        <v>14870</v>
      </c>
      <c r="F12" s="13">
        <v>95.7</v>
      </c>
      <c r="G12" s="13">
        <v>6.92</v>
      </c>
      <c r="H12" s="15">
        <v>17.5</v>
      </c>
      <c r="I12" s="16"/>
      <c r="J12" s="16"/>
      <c r="K12" s="18">
        <v>100089</v>
      </c>
      <c r="L12" s="16">
        <v>125000</v>
      </c>
      <c r="M12" s="65"/>
      <c r="N12" s="65"/>
    </row>
    <row r="13" spans="1:14" ht="12" customHeight="1">
      <c r="A13" s="13">
        <v>1982</v>
      </c>
      <c r="B13" t="s">
        <v>48</v>
      </c>
      <c r="C13" s="14">
        <v>1184</v>
      </c>
      <c r="D13" s="14">
        <v>18188</v>
      </c>
      <c r="E13" s="14">
        <v>17142</v>
      </c>
      <c r="F13" s="13">
        <v>94.2</v>
      </c>
      <c r="G13" s="13">
        <v>6.82</v>
      </c>
      <c r="H13" s="15">
        <v>13.5</v>
      </c>
      <c r="I13" s="16"/>
      <c r="J13" s="16"/>
      <c r="K13" s="18">
        <v>100089</v>
      </c>
      <c r="L13" s="16">
        <v>125000</v>
      </c>
      <c r="M13" s="65"/>
      <c r="N13" s="65"/>
    </row>
    <row r="14" spans="1:14" ht="12" customHeight="1">
      <c r="A14" s="13">
        <v>1983</v>
      </c>
      <c r="B14" t="s">
        <v>48</v>
      </c>
      <c r="C14" s="13">
        <v>945</v>
      </c>
      <c r="D14" s="14">
        <v>17130</v>
      </c>
      <c r="E14" s="14">
        <v>16154</v>
      </c>
      <c r="F14" s="13">
        <v>94.3</v>
      </c>
      <c r="G14" s="13">
        <v>6.92</v>
      </c>
      <c r="H14" s="15">
        <v>13</v>
      </c>
      <c r="I14" s="16"/>
      <c r="J14" s="16"/>
      <c r="K14" s="18">
        <v>100089</v>
      </c>
      <c r="L14" s="16">
        <v>125000</v>
      </c>
      <c r="M14" s="65"/>
      <c r="N14" s="65"/>
    </row>
    <row r="15" spans="1:14" ht="12" customHeight="1">
      <c r="A15" s="13">
        <v>1984</v>
      </c>
      <c r="B15" t="s">
        <v>48</v>
      </c>
      <c r="C15" s="14">
        <v>1104</v>
      </c>
      <c r="D15" s="14">
        <v>18386</v>
      </c>
      <c r="E15" s="14">
        <v>17389</v>
      </c>
      <c r="F15" s="13">
        <v>94.6</v>
      </c>
      <c r="G15" s="13">
        <v>6.99</v>
      </c>
      <c r="H15" s="15">
        <v>21</v>
      </c>
      <c r="I15" s="16"/>
      <c r="J15" s="16"/>
      <c r="K15" s="18">
        <v>100089</v>
      </c>
      <c r="L15" s="16">
        <v>125000</v>
      </c>
      <c r="M15" s="65"/>
      <c r="N15" s="65"/>
    </row>
    <row r="16" spans="1:14" ht="12" customHeight="1">
      <c r="A16" s="13">
        <v>1985</v>
      </c>
      <c r="B16" t="s">
        <v>48</v>
      </c>
      <c r="C16" s="14">
        <v>1076</v>
      </c>
      <c r="D16" s="14">
        <v>17466</v>
      </c>
      <c r="E16" s="14">
        <v>16691</v>
      </c>
      <c r="F16" s="13">
        <v>95.6</v>
      </c>
      <c r="G16" s="13">
        <v>7.09</v>
      </c>
      <c r="H16" s="15">
        <v>21</v>
      </c>
      <c r="I16" s="16"/>
      <c r="J16" s="16"/>
      <c r="K16" s="18">
        <v>150133</v>
      </c>
      <c r="L16" s="16">
        <v>675000</v>
      </c>
      <c r="M16" s="66"/>
      <c r="N16" s="66"/>
    </row>
    <row r="17" spans="1:14" ht="12" customHeight="1">
      <c r="A17" s="13">
        <v>1986</v>
      </c>
      <c r="B17" t="s">
        <v>48</v>
      </c>
      <c r="C17" s="14">
        <v>1207</v>
      </c>
      <c r="D17" s="14">
        <v>23267</v>
      </c>
      <c r="E17" s="14">
        <v>22429</v>
      </c>
      <c r="F17" s="13">
        <v>96</v>
      </c>
      <c r="G17" s="13">
        <v>6.92</v>
      </c>
      <c r="H17" s="15">
        <v>23</v>
      </c>
      <c r="I17" s="16"/>
      <c r="J17" s="16"/>
      <c r="K17" s="18">
        <v>310275</v>
      </c>
      <c r="L17" s="16">
        <v>1395000</v>
      </c>
      <c r="M17" s="66"/>
      <c r="N17" s="66"/>
    </row>
    <row r="18" spans="1:14" ht="12" customHeight="1">
      <c r="A18" s="13">
        <v>1987</v>
      </c>
      <c r="B18" t="s">
        <v>48</v>
      </c>
      <c r="C18" s="14">
        <v>1370</v>
      </c>
      <c r="D18" s="14">
        <v>24635</v>
      </c>
      <c r="E18" s="14">
        <v>23892</v>
      </c>
      <c r="F18" s="13">
        <v>97</v>
      </c>
      <c r="G18" s="13">
        <v>7.09</v>
      </c>
      <c r="H18" s="15">
        <v>40</v>
      </c>
      <c r="I18" s="16"/>
      <c r="J18" s="16"/>
      <c r="K18" s="18">
        <v>500444</v>
      </c>
      <c r="L18" s="16">
        <v>2250000</v>
      </c>
      <c r="M18" s="66"/>
      <c r="N18" s="66"/>
    </row>
    <row r="19" spans="1:14" ht="12" customHeight="1">
      <c r="A19" s="13">
        <v>1988</v>
      </c>
      <c r="B19" s="55" t="s">
        <v>49</v>
      </c>
      <c r="C19" s="14">
        <v>1545</v>
      </c>
      <c r="D19" s="14">
        <v>24111</v>
      </c>
      <c r="E19" s="14">
        <v>23526</v>
      </c>
      <c r="F19" s="13">
        <v>98</v>
      </c>
      <c r="G19" s="13">
        <v>7.25</v>
      </c>
      <c r="H19" s="15">
        <v>48</v>
      </c>
      <c r="I19" s="16"/>
      <c r="J19" s="16"/>
      <c r="K19" s="18">
        <v>600533</v>
      </c>
      <c r="L19" s="16">
        <v>3000000</v>
      </c>
      <c r="M19" s="66"/>
      <c r="N19" s="66"/>
    </row>
    <row r="20" spans="1:14" ht="12" customHeight="1">
      <c r="A20" s="13">
        <v>1989</v>
      </c>
      <c r="B20" s="55" t="s">
        <v>50</v>
      </c>
      <c r="C20" s="14">
        <v>1769</v>
      </c>
      <c r="D20" s="14">
        <v>25492</v>
      </c>
      <c r="E20" s="14">
        <v>24846</v>
      </c>
      <c r="F20" s="13">
        <v>97.4</v>
      </c>
      <c r="G20" s="13">
        <v>7.25</v>
      </c>
      <c r="H20" s="15">
        <v>50</v>
      </c>
      <c r="I20" s="16"/>
      <c r="J20" s="16"/>
      <c r="K20" s="18">
        <v>747448</v>
      </c>
      <c r="L20" s="16">
        <v>3000000</v>
      </c>
      <c r="M20" s="66"/>
      <c r="N20" s="66"/>
    </row>
    <row r="21" spans="1:14" ht="12" customHeight="1">
      <c r="A21" s="13">
        <v>1990</v>
      </c>
      <c r="B21" s="55" t="s">
        <v>50</v>
      </c>
      <c r="C21" s="14">
        <v>1916</v>
      </c>
      <c r="D21" s="14">
        <v>25920</v>
      </c>
      <c r="E21" s="14">
        <v>25644</v>
      </c>
      <c r="F21" s="19">
        <f aca="true" t="shared" si="0" ref="F21:F29">((E21/D21)*100)</f>
        <v>98.93518518518518</v>
      </c>
      <c r="G21" s="13">
        <v>7.25</v>
      </c>
      <c r="H21" s="15">
        <v>57</v>
      </c>
      <c r="I21" s="16"/>
      <c r="J21" s="16"/>
      <c r="K21" s="18">
        <v>701063</v>
      </c>
      <c r="L21" s="16">
        <v>3000000</v>
      </c>
      <c r="M21" s="66"/>
      <c r="N21" s="66"/>
    </row>
    <row r="22" spans="1:14" ht="12" customHeight="1">
      <c r="A22" s="13">
        <v>1991</v>
      </c>
      <c r="B22" s="55" t="s">
        <v>50</v>
      </c>
      <c r="C22" s="14">
        <v>2001</v>
      </c>
      <c r="D22" s="14">
        <v>24646</v>
      </c>
      <c r="E22" s="14">
        <v>24011</v>
      </c>
      <c r="F22" s="19">
        <f t="shared" si="0"/>
        <v>97.42351700073034</v>
      </c>
      <c r="G22" s="13">
        <v>7.45</v>
      </c>
      <c r="H22" s="15">
        <v>32</v>
      </c>
      <c r="I22" s="16"/>
      <c r="J22" s="16"/>
      <c r="K22" s="18">
        <v>684109</v>
      </c>
      <c r="L22" s="16">
        <v>2935000</v>
      </c>
      <c r="M22" s="66"/>
      <c r="N22" s="66"/>
    </row>
    <row r="23" spans="1:14" ht="12" customHeight="1">
      <c r="A23" s="13">
        <v>1992</v>
      </c>
      <c r="B23" s="55" t="s">
        <v>50</v>
      </c>
      <c r="C23" s="14">
        <v>1696</v>
      </c>
      <c r="D23" s="14">
        <v>25551</v>
      </c>
      <c r="E23" s="14">
        <v>24313</v>
      </c>
      <c r="F23" s="19">
        <f t="shared" si="0"/>
        <v>95.15478846229111</v>
      </c>
      <c r="G23" s="13">
        <v>7.25</v>
      </c>
      <c r="H23" s="15">
        <v>23</v>
      </c>
      <c r="I23" s="16"/>
      <c r="J23" s="16"/>
      <c r="K23" s="18">
        <v>687835</v>
      </c>
      <c r="L23" s="16">
        <v>2951520</v>
      </c>
      <c r="M23" s="66"/>
      <c r="N23" s="66"/>
    </row>
    <row r="24" spans="1:14" ht="12" customHeight="1">
      <c r="A24" s="13">
        <v>1993</v>
      </c>
      <c r="B24" s="55" t="s">
        <v>50</v>
      </c>
      <c r="C24" s="14">
        <v>1702</v>
      </c>
      <c r="D24" s="14">
        <v>24805</v>
      </c>
      <c r="E24" s="14">
        <v>23991</v>
      </c>
      <c r="F24" s="19">
        <f t="shared" si="0"/>
        <v>96.71840354767184</v>
      </c>
      <c r="G24" s="13">
        <v>7.25</v>
      </c>
      <c r="H24" s="15">
        <v>23</v>
      </c>
      <c r="I24" s="16"/>
      <c r="J24" s="16"/>
      <c r="K24" s="18">
        <v>687615</v>
      </c>
      <c r="L24" s="16">
        <v>2889000</v>
      </c>
      <c r="M24" s="66"/>
      <c r="N24" s="66"/>
    </row>
    <row r="25" spans="1:14" ht="12" customHeight="1">
      <c r="A25" s="13">
        <v>1994</v>
      </c>
      <c r="B25" s="55" t="s">
        <v>50</v>
      </c>
      <c r="C25" s="14">
        <v>1774</v>
      </c>
      <c r="D25" s="14">
        <v>27694</v>
      </c>
      <c r="E25" s="14">
        <v>27120</v>
      </c>
      <c r="F25" s="19">
        <f t="shared" si="0"/>
        <v>97.92734888423486</v>
      </c>
      <c r="G25" s="13">
        <v>7.35</v>
      </c>
      <c r="H25" s="15">
        <v>37</v>
      </c>
      <c r="I25" s="16"/>
      <c r="J25" s="16"/>
      <c r="K25" s="18">
        <v>771610</v>
      </c>
      <c r="L25" s="16">
        <v>3243000</v>
      </c>
      <c r="M25" s="66"/>
      <c r="N25" s="66"/>
    </row>
    <row r="26" spans="1:14" ht="12" customHeight="1">
      <c r="A26" s="13">
        <v>1995</v>
      </c>
      <c r="B26" s="55" t="s">
        <v>50</v>
      </c>
      <c r="C26" s="14">
        <v>1877</v>
      </c>
      <c r="D26" s="14">
        <v>28931</v>
      </c>
      <c r="E26" s="14">
        <v>28442</v>
      </c>
      <c r="F26" s="19">
        <f t="shared" si="0"/>
        <v>98.30977152535343</v>
      </c>
      <c r="G26" s="13">
        <v>7.35</v>
      </c>
      <c r="H26" s="15">
        <v>41</v>
      </c>
      <c r="I26" s="16"/>
      <c r="J26" s="16"/>
      <c r="K26" s="18">
        <v>809088</v>
      </c>
      <c r="L26" s="16">
        <v>3400000</v>
      </c>
      <c r="M26" s="66"/>
      <c r="N26" s="66"/>
    </row>
    <row r="27" spans="1:14" ht="12" customHeight="1">
      <c r="A27" s="13">
        <v>1996</v>
      </c>
      <c r="B27" s="55" t="s">
        <v>50</v>
      </c>
      <c r="C27" s="14">
        <v>1947</v>
      </c>
      <c r="D27" s="14">
        <v>26578</v>
      </c>
      <c r="E27" s="14">
        <v>25793</v>
      </c>
      <c r="F27" s="19">
        <f t="shared" si="0"/>
        <v>97.04642937768078</v>
      </c>
      <c r="G27" s="13">
        <v>7.41</v>
      </c>
      <c r="H27" s="15">
        <v>25</v>
      </c>
      <c r="I27" s="16"/>
      <c r="J27" s="16"/>
      <c r="K27" s="18">
        <v>734793</v>
      </c>
      <c r="L27" s="16">
        <v>3967800</v>
      </c>
      <c r="M27" s="66"/>
      <c r="N27" s="66"/>
    </row>
    <row r="28" spans="1:14" ht="12" customHeight="1">
      <c r="A28" s="13">
        <v>1997</v>
      </c>
      <c r="B28" s="55" t="s">
        <v>50</v>
      </c>
      <c r="C28" s="14">
        <v>1973</v>
      </c>
      <c r="D28" s="14">
        <v>29900</v>
      </c>
      <c r="E28" s="14">
        <v>29085</v>
      </c>
      <c r="F28" s="19">
        <f t="shared" si="0"/>
        <v>97.2742474916388</v>
      </c>
      <c r="G28" s="13">
        <v>7.08</v>
      </c>
      <c r="H28" s="15">
        <v>18</v>
      </c>
      <c r="I28" s="16"/>
      <c r="J28" s="16"/>
      <c r="K28" s="18">
        <v>828423</v>
      </c>
      <c r="L28" s="16">
        <v>4473000</v>
      </c>
      <c r="M28" s="66"/>
      <c r="N28" s="66"/>
    </row>
    <row r="29" spans="1:14" ht="12" customHeight="1">
      <c r="A29" s="13">
        <v>1998</v>
      </c>
      <c r="B29" s="55" t="s">
        <v>50</v>
      </c>
      <c r="C29" s="14">
        <v>1888</v>
      </c>
      <c r="D29" s="14">
        <v>30198</v>
      </c>
      <c r="E29" s="14">
        <v>28639</v>
      </c>
      <c r="F29" s="19">
        <f t="shared" si="0"/>
        <v>94.83740645075834</v>
      </c>
      <c r="G29" s="13">
        <v>7.08</v>
      </c>
      <c r="H29" s="15">
        <v>15</v>
      </c>
      <c r="I29" s="16"/>
      <c r="J29" s="16"/>
      <c r="K29" s="18">
        <v>804679</v>
      </c>
      <c r="L29" s="16">
        <v>4350000</v>
      </c>
      <c r="M29" s="66"/>
      <c r="N29" s="66"/>
    </row>
    <row r="30" spans="1:14" ht="12" customHeight="1">
      <c r="A30" s="20" t="s">
        <v>21</v>
      </c>
      <c r="B30" s="55" t="s">
        <v>50</v>
      </c>
      <c r="C30" s="14">
        <v>1902</v>
      </c>
      <c r="D30" s="14">
        <v>33239</v>
      </c>
      <c r="E30" s="14">
        <v>32064</v>
      </c>
      <c r="F30" s="19">
        <f aca="true" t="shared" si="1" ref="F30:F41">((E30/D30)*100)</f>
        <v>96.46499593850596</v>
      </c>
      <c r="G30" s="13">
        <v>7.17</v>
      </c>
      <c r="H30" s="15">
        <v>22</v>
      </c>
      <c r="I30" s="16"/>
      <c r="J30" s="16"/>
      <c r="K30" s="18">
        <v>909398</v>
      </c>
      <c r="L30" s="16">
        <v>4881000</v>
      </c>
      <c r="M30" s="66"/>
      <c r="N30" s="66"/>
    </row>
    <row r="31" spans="1:14" ht="12" customHeight="1">
      <c r="A31" s="20" t="s">
        <v>6</v>
      </c>
      <c r="B31" s="55" t="s">
        <v>50</v>
      </c>
      <c r="C31" s="13"/>
      <c r="D31" s="14">
        <v>3348</v>
      </c>
      <c r="E31" s="14">
        <v>3206</v>
      </c>
      <c r="F31" s="19">
        <f t="shared" si="1"/>
        <v>95.75866188769415</v>
      </c>
      <c r="G31" s="13">
        <v>5.75</v>
      </c>
      <c r="H31" s="15">
        <v>15.5</v>
      </c>
      <c r="I31" s="16"/>
      <c r="J31" s="16"/>
      <c r="K31" s="18">
        <v>44335</v>
      </c>
      <c r="L31" s="16">
        <v>237250</v>
      </c>
      <c r="M31" s="66"/>
      <c r="N31" s="66"/>
    </row>
    <row r="32" spans="1:14" ht="12" customHeight="1">
      <c r="A32" s="20" t="s">
        <v>16</v>
      </c>
      <c r="B32" s="55" t="s">
        <v>50</v>
      </c>
      <c r="C32" s="14">
        <v>1941</v>
      </c>
      <c r="D32" s="14">
        <v>31999</v>
      </c>
      <c r="E32" s="14">
        <v>30532</v>
      </c>
      <c r="F32" s="19">
        <f t="shared" si="1"/>
        <v>95.41548173380419</v>
      </c>
      <c r="G32" s="13">
        <v>7.17</v>
      </c>
      <c r="H32" s="15">
        <v>27</v>
      </c>
      <c r="I32" s="16"/>
      <c r="J32" s="16"/>
      <c r="K32" s="18">
        <f>(E32*34.78)</f>
        <v>1061902.96</v>
      </c>
      <c r="L32" s="16">
        <f>(K32*5.37)</f>
        <v>5702418.8952</v>
      </c>
      <c r="M32" s="66"/>
      <c r="N32" s="66"/>
    </row>
    <row r="33" spans="1:14" ht="12" customHeight="1">
      <c r="A33" s="20" t="s">
        <v>7</v>
      </c>
      <c r="B33" s="55" t="s">
        <v>50</v>
      </c>
      <c r="C33" s="20"/>
      <c r="D33" s="21">
        <v>3299</v>
      </c>
      <c r="E33" s="21">
        <v>3146</v>
      </c>
      <c r="F33" s="19">
        <f t="shared" si="1"/>
        <v>95.36223097908457</v>
      </c>
      <c r="G33" s="20">
        <v>5.75</v>
      </c>
      <c r="H33" s="22">
        <v>23</v>
      </c>
      <c r="I33" s="23"/>
      <c r="J33" s="23"/>
      <c r="K33" s="18">
        <f>(E33*18.05)</f>
        <v>56785.3</v>
      </c>
      <c r="L33" s="23">
        <f>(K33*5.35)</f>
        <v>303801.355</v>
      </c>
      <c r="M33" s="66"/>
      <c r="N33" s="66"/>
    </row>
    <row r="34" spans="1:14" ht="12" customHeight="1">
      <c r="A34" s="20" t="s">
        <v>17</v>
      </c>
      <c r="B34" s="55" t="s">
        <v>50</v>
      </c>
      <c r="C34" s="14">
        <v>1916</v>
      </c>
      <c r="D34" s="14">
        <v>32669</v>
      </c>
      <c r="E34" s="14">
        <v>31867</v>
      </c>
      <c r="F34" s="19">
        <f t="shared" si="1"/>
        <v>97.54507331109002</v>
      </c>
      <c r="G34" s="13">
        <v>7.33</v>
      </c>
      <c r="H34" s="15">
        <v>22</v>
      </c>
      <c r="I34" s="16"/>
      <c r="J34" s="16"/>
      <c r="K34" s="14">
        <f aca="true" t="shared" si="2" ref="K34:K57">(E34*23)</f>
        <v>732941</v>
      </c>
      <c r="L34" s="16">
        <f aca="true" t="shared" si="3" ref="L34:L49">(K34*4.5)</f>
        <v>3298234.5</v>
      </c>
      <c r="M34" s="66"/>
      <c r="N34" s="66"/>
    </row>
    <row r="35" spans="1:14" ht="12" customHeight="1">
      <c r="A35" s="24" t="s">
        <v>10</v>
      </c>
      <c r="B35" s="55" t="s">
        <v>50</v>
      </c>
      <c r="C35" s="25"/>
      <c r="D35" s="21">
        <v>3402</v>
      </c>
      <c r="E35" s="21">
        <v>3281</v>
      </c>
      <c r="F35" s="26">
        <f t="shared" si="1"/>
        <v>96.44326866549089</v>
      </c>
      <c r="G35" s="20">
        <v>5.83</v>
      </c>
      <c r="H35" s="27">
        <v>20</v>
      </c>
      <c r="I35" s="23"/>
      <c r="J35" s="23"/>
      <c r="K35" s="21">
        <f t="shared" si="2"/>
        <v>75463</v>
      </c>
      <c r="L35" s="23">
        <f t="shared" si="3"/>
        <v>339583.5</v>
      </c>
      <c r="M35" s="66"/>
      <c r="N35" s="66"/>
    </row>
    <row r="36" spans="1:14" ht="12" customHeight="1">
      <c r="A36" s="24" t="s">
        <v>18</v>
      </c>
      <c r="B36" s="55" t="s">
        <v>49</v>
      </c>
      <c r="C36" s="21">
        <v>1955</v>
      </c>
      <c r="D36" s="21">
        <v>31757</v>
      </c>
      <c r="E36" s="21">
        <v>30451</v>
      </c>
      <c r="F36" s="26">
        <f t="shared" si="1"/>
        <v>95.88752086154234</v>
      </c>
      <c r="G36" s="20">
        <v>7.25</v>
      </c>
      <c r="H36" s="27">
        <v>16</v>
      </c>
      <c r="I36" s="23"/>
      <c r="J36" s="23"/>
      <c r="K36" s="21">
        <f t="shared" si="2"/>
        <v>700373</v>
      </c>
      <c r="L36" s="23">
        <f t="shared" si="3"/>
        <v>3151678.5</v>
      </c>
      <c r="M36" s="66"/>
      <c r="N36" s="66"/>
    </row>
    <row r="37" spans="1:14" ht="12" customHeight="1">
      <c r="A37" s="24" t="s">
        <v>11</v>
      </c>
      <c r="B37" s="55" t="s">
        <v>49</v>
      </c>
      <c r="C37" s="25"/>
      <c r="D37" s="21">
        <v>3370</v>
      </c>
      <c r="E37" s="21">
        <v>2932</v>
      </c>
      <c r="F37" s="26">
        <f t="shared" si="1"/>
        <v>87.00296735905044</v>
      </c>
      <c r="G37" s="20">
        <v>5.83</v>
      </c>
      <c r="H37" s="27">
        <v>16</v>
      </c>
      <c r="I37" s="23"/>
      <c r="J37" s="23"/>
      <c r="K37" s="21">
        <f t="shared" si="2"/>
        <v>67436</v>
      </c>
      <c r="L37" s="23">
        <f t="shared" si="3"/>
        <v>303462</v>
      </c>
      <c r="M37" s="66"/>
      <c r="N37" s="66"/>
    </row>
    <row r="38" spans="1:14" ht="12" customHeight="1">
      <c r="A38" s="24" t="s">
        <v>19</v>
      </c>
      <c r="B38" s="55" t="s">
        <v>49</v>
      </c>
      <c r="C38" s="21">
        <v>1873</v>
      </c>
      <c r="D38" s="21">
        <v>30513</v>
      </c>
      <c r="E38" s="21">
        <v>28555</v>
      </c>
      <c r="F38" s="26">
        <f t="shared" si="1"/>
        <v>93.58306295677252</v>
      </c>
      <c r="G38" s="20">
        <v>7.17</v>
      </c>
      <c r="H38" s="27">
        <v>13</v>
      </c>
      <c r="I38" s="23"/>
      <c r="J38" s="23"/>
      <c r="K38" s="21">
        <f t="shared" si="2"/>
        <v>656765</v>
      </c>
      <c r="L38" s="23">
        <f t="shared" si="3"/>
        <v>2955442.5</v>
      </c>
      <c r="M38" s="66"/>
      <c r="N38" s="66"/>
    </row>
    <row r="39" spans="1:14" ht="12" customHeight="1">
      <c r="A39" s="24" t="s">
        <v>12</v>
      </c>
      <c r="B39" s="55" t="s">
        <v>49</v>
      </c>
      <c r="C39" s="25"/>
      <c r="D39" s="21">
        <v>3290</v>
      </c>
      <c r="E39" s="21">
        <v>3026</v>
      </c>
      <c r="F39" s="26">
        <f t="shared" si="1"/>
        <v>91.97568389057751</v>
      </c>
      <c r="G39" s="20">
        <v>5.83</v>
      </c>
      <c r="H39" s="27">
        <v>13</v>
      </c>
      <c r="I39" s="23"/>
      <c r="J39" s="23"/>
      <c r="K39" s="21">
        <f t="shared" si="2"/>
        <v>69598</v>
      </c>
      <c r="L39" s="23">
        <f t="shared" si="3"/>
        <v>313191</v>
      </c>
      <c r="M39" s="66"/>
      <c r="N39" s="66"/>
    </row>
    <row r="40" spans="1:14" ht="12" customHeight="1">
      <c r="A40" s="24" t="s">
        <v>20</v>
      </c>
      <c r="B40" s="55" t="s">
        <v>51</v>
      </c>
      <c r="C40" s="21">
        <v>1859</v>
      </c>
      <c r="D40" s="21">
        <v>31530</v>
      </c>
      <c r="E40" s="21">
        <v>30406</v>
      </c>
      <c r="F40" s="26">
        <f t="shared" si="1"/>
        <v>96.43514113542658</v>
      </c>
      <c r="G40" s="20">
        <v>7.17</v>
      </c>
      <c r="H40" s="27">
        <v>22.5</v>
      </c>
      <c r="I40" s="23"/>
      <c r="J40" s="23"/>
      <c r="K40" s="21">
        <f t="shared" si="2"/>
        <v>699338</v>
      </c>
      <c r="L40" s="23">
        <f t="shared" si="3"/>
        <v>3147021</v>
      </c>
      <c r="M40" s="66"/>
      <c r="N40" s="66"/>
    </row>
    <row r="41" spans="1:14" ht="12" customHeight="1">
      <c r="A41" s="24" t="s">
        <v>13</v>
      </c>
      <c r="B41" s="55" t="s">
        <v>51</v>
      </c>
      <c r="C41" s="25"/>
      <c r="D41" s="21">
        <v>3705</v>
      </c>
      <c r="E41" s="21">
        <v>3518</v>
      </c>
      <c r="F41" s="26">
        <f t="shared" si="1"/>
        <v>94.95276653171389</v>
      </c>
      <c r="G41" s="20">
        <v>5.83</v>
      </c>
      <c r="H41" s="27">
        <v>22.5</v>
      </c>
      <c r="I41" s="23"/>
      <c r="J41" s="23"/>
      <c r="K41" s="21">
        <f t="shared" si="2"/>
        <v>80914</v>
      </c>
      <c r="L41" s="23">
        <f t="shared" si="3"/>
        <v>364113</v>
      </c>
      <c r="M41" s="66"/>
      <c r="N41" s="66"/>
    </row>
    <row r="42" spans="1:14" ht="12" customHeight="1">
      <c r="A42" s="24" t="s">
        <v>32</v>
      </c>
      <c r="B42" s="55" t="s">
        <v>50</v>
      </c>
      <c r="C42" s="21">
        <v>1933</v>
      </c>
      <c r="D42" s="21">
        <v>32487</v>
      </c>
      <c r="E42" s="21">
        <v>27668</v>
      </c>
      <c r="F42" s="26">
        <f aca="true" t="shared" si="4" ref="F42:F49">((E42/D42)*100)</f>
        <v>85.1663742420045</v>
      </c>
      <c r="G42" s="20">
        <v>7.25</v>
      </c>
      <c r="H42" s="27">
        <v>34.5</v>
      </c>
      <c r="I42" s="23"/>
      <c r="J42" s="23"/>
      <c r="K42" s="21">
        <f t="shared" si="2"/>
        <v>636364</v>
      </c>
      <c r="L42" s="23">
        <f t="shared" si="3"/>
        <v>2863638</v>
      </c>
      <c r="M42" s="66"/>
      <c r="N42" s="66"/>
    </row>
    <row r="43" spans="1:14" ht="12" customHeight="1">
      <c r="A43" s="24" t="s">
        <v>33</v>
      </c>
      <c r="B43" s="55" t="s">
        <v>50</v>
      </c>
      <c r="C43" s="25"/>
      <c r="D43" s="21">
        <v>4078</v>
      </c>
      <c r="E43" s="21">
        <v>3507</v>
      </c>
      <c r="F43" s="26">
        <f t="shared" si="4"/>
        <v>85.99803825404611</v>
      </c>
      <c r="G43" s="20">
        <v>5.83</v>
      </c>
      <c r="H43" s="27">
        <v>34.5</v>
      </c>
      <c r="I43" s="23"/>
      <c r="J43" s="23"/>
      <c r="K43" s="21">
        <f t="shared" si="2"/>
        <v>80661</v>
      </c>
      <c r="L43" s="23">
        <f t="shared" si="3"/>
        <v>362974.5</v>
      </c>
      <c r="M43" s="66"/>
      <c r="N43" s="66"/>
    </row>
    <row r="44" spans="1:14" ht="12" customHeight="1">
      <c r="A44" s="24" t="s">
        <v>34</v>
      </c>
      <c r="B44" s="55" t="s">
        <v>50</v>
      </c>
      <c r="C44" s="21">
        <v>1872</v>
      </c>
      <c r="D44" s="21">
        <v>28501</v>
      </c>
      <c r="E44" s="21">
        <v>27319</v>
      </c>
      <c r="F44" s="26">
        <f t="shared" si="4"/>
        <v>95.8527770955405</v>
      </c>
      <c r="G44" s="20">
        <v>7.42</v>
      </c>
      <c r="H44" s="27">
        <v>39</v>
      </c>
      <c r="I44" s="23"/>
      <c r="J44" s="23"/>
      <c r="K44" s="21">
        <f t="shared" si="2"/>
        <v>628337</v>
      </c>
      <c r="L44" s="23">
        <f t="shared" si="3"/>
        <v>2827516.5</v>
      </c>
      <c r="M44" s="66"/>
      <c r="N44" s="66"/>
    </row>
    <row r="45" spans="1:14" ht="12" customHeight="1">
      <c r="A45" s="24" t="s">
        <v>35</v>
      </c>
      <c r="B45" s="55" t="s">
        <v>50</v>
      </c>
      <c r="C45" s="25"/>
      <c r="D45" s="21">
        <v>3710</v>
      </c>
      <c r="E45" s="21">
        <v>3538</v>
      </c>
      <c r="F45" s="26">
        <f t="shared" si="4"/>
        <v>95.36388140161725</v>
      </c>
      <c r="G45" s="28">
        <v>6</v>
      </c>
      <c r="H45" s="27">
        <v>39</v>
      </c>
      <c r="I45" s="23"/>
      <c r="J45" s="23"/>
      <c r="K45" s="21">
        <f t="shared" si="2"/>
        <v>81374</v>
      </c>
      <c r="L45" s="23">
        <f t="shared" si="3"/>
        <v>366183</v>
      </c>
      <c r="M45" s="66"/>
      <c r="N45" s="66"/>
    </row>
    <row r="46" spans="1:14" ht="12" customHeight="1">
      <c r="A46" s="24" t="s">
        <v>36</v>
      </c>
      <c r="B46" s="55" t="s">
        <v>50</v>
      </c>
      <c r="C46" s="21">
        <v>2051</v>
      </c>
      <c r="D46" s="21">
        <v>33498</v>
      </c>
      <c r="E46" s="21">
        <v>31127</v>
      </c>
      <c r="F46" s="26">
        <f t="shared" si="4"/>
        <v>92.92196549047705</v>
      </c>
      <c r="G46" s="28">
        <v>7.5</v>
      </c>
      <c r="H46" s="27">
        <v>38.5</v>
      </c>
      <c r="I46" s="23"/>
      <c r="J46" s="23"/>
      <c r="K46" s="21">
        <f t="shared" si="2"/>
        <v>715921</v>
      </c>
      <c r="L46" s="23">
        <f t="shared" si="3"/>
        <v>3221644.5</v>
      </c>
      <c r="M46" s="66"/>
      <c r="N46" s="66"/>
    </row>
    <row r="47" spans="1:13" ht="12" customHeight="1">
      <c r="A47" s="24" t="s">
        <v>37</v>
      </c>
      <c r="B47" s="55" t="s">
        <v>50</v>
      </c>
      <c r="C47" s="25"/>
      <c r="D47" s="21">
        <v>4226</v>
      </c>
      <c r="E47" s="21">
        <v>3884</v>
      </c>
      <c r="F47" s="26">
        <f t="shared" si="4"/>
        <v>91.90724088973025</v>
      </c>
      <c r="G47" s="28">
        <v>6</v>
      </c>
      <c r="H47" s="27">
        <v>38.5</v>
      </c>
      <c r="I47" s="23"/>
      <c r="J47" s="23"/>
      <c r="K47" s="21">
        <f t="shared" si="2"/>
        <v>89332</v>
      </c>
      <c r="L47" s="23">
        <f t="shared" si="3"/>
        <v>401994</v>
      </c>
      <c r="M47" s="5"/>
    </row>
    <row r="48" spans="1:13" ht="12" customHeight="1">
      <c r="A48" s="24" t="s">
        <v>38</v>
      </c>
      <c r="B48" s="55" t="s">
        <v>50</v>
      </c>
      <c r="C48" s="21">
        <v>2222</v>
      </c>
      <c r="D48" s="21">
        <v>36299</v>
      </c>
      <c r="E48" s="21">
        <v>31774</v>
      </c>
      <c r="F48" s="26">
        <f t="shared" si="4"/>
        <v>87.53409184826029</v>
      </c>
      <c r="G48" s="28">
        <v>7.5</v>
      </c>
      <c r="H48" s="27">
        <v>34.5</v>
      </c>
      <c r="I48" s="23"/>
      <c r="J48" s="23"/>
      <c r="K48" s="21">
        <f t="shared" si="2"/>
        <v>730802</v>
      </c>
      <c r="L48" s="23">
        <f t="shared" si="3"/>
        <v>3288609</v>
      </c>
      <c r="M48" s="5"/>
    </row>
    <row r="49" spans="1:13" ht="12" customHeight="1">
      <c r="A49" s="46" t="s">
        <v>39</v>
      </c>
      <c r="B49" s="55" t="s">
        <v>50</v>
      </c>
      <c r="C49" s="47"/>
      <c r="D49" s="48">
        <v>4425</v>
      </c>
      <c r="E49" s="48">
        <v>3851</v>
      </c>
      <c r="F49" s="49">
        <f t="shared" si="4"/>
        <v>87.02824858757062</v>
      </c>
      <c r="G49" s="50">
        <v>6</v>
      </c>
      <c r="H49" s="51">
        <v>34.5</v>
      </c>
      <c r="I49" s="52"/>
      <c r="J49" s="52"/>
      <c r="K49" s="48">
        <f t="shared" si="2"/>
        <v>88573</v>
      </c>
      <c r="L49" s="52">
        <f t="shared" si="3"/>
        <v>398578.5</v>
      </c>
      <c r="M49" s="5"/>
    </row>
    <row r="50" spans="1:13" ht="13.5">
      <c r="A50" s="40" t="s">
        <v>44</v>
      </c>
      <c r="B50" s="55" t="s">
        <v>50</v>
      </c>
      <c r="C50" s="41">
        <v>1687</v>
      </c>
      <c r="D50" s="41">
        <v>24427</v>
      </c>
      <c r="E50" s="41">
        <v>9143</v>
      </c>
      <c r="F50" s="42">
        <f>((E50/D50)*100)</f>
        <v>37.42989315102141</v>
      </c>
      <c r="G50" s="43">
        <v>7.42</v>
      </c>
      <c r="H50" s="44">
        <v>7.5</v>
      </c>
      <c r="I50" s="45"/>
      <c r="J50" s="45"/>
      <c r="K50" s="41">
        <f t="shared" si="2"/>
        <v>210289</v>
      </c>
      <c r="L50" s="45">
        <f>(K50*4.5)</f>
        <v>946300.5</v>
      </c>
      <c r="M50" s="5"/>
    </row>
    <row r="51" spans="1:13" ht="12.75">
      <c r="A51" s="24">
        <v>2010</v>
      </c>
      <c r="B51" s="55" t="s">
        <v>50</v>
      </c>
      <c r="C51" s="21">
        <v>2052</v>
      </c>
      <c r="D51" s="21">
        <v>31881</v>
      </c>
      <c r="E51" s="21">
        <v>26536</v>
      </c>
      <c r="F51" s="26">
        <f aca="true" t="shared" si="5" ref="F51:F57">((E51/D51)*100)</f>
        <v>83.23452840249679</v>
      </c>
      <c r="G51" s="28">
        <v>7.5</v>
      </c>
      <c r="H51" s="27">
        <v>13</v>
      </c>
      <c r="I51" s="23"/>
      <c r="J51" s="23"/>
      <c r="K51" s="21">
        <f t="shared" si="2"/>
        <v>610328</v>
      </c>
      <c r="L51" s="23">
        <f>(K51*4.5)</f>
        <v>2746476</v>
      </c>
      <c r="M51" s="5"/>
    </row>
    <row r="52" spans="1:13" ht="12.75">
      <c r="A52" s="24">
        <v>2011</v>
      </c>
      <c r="B52" s="55" t="s">
        <v>50</v>
      </c>
      <c r="C52" s="21">
        <v>2585</v>
      </c>
      <c r="D52" s="21">
        <v>36065</v>
      </c>
      <c r="E52" s="21">
        <v>32745</v>
      </c>
      <c r="F52" s="26">
        <f t="shared" si="5"/>
        <v>90.7943990018023</v>
      </c>
      <c r="G52" s="28">
        <v>7.49</v>
      </c>
      <c r="H52" s="27">
        <v>17</v>
      </c>
      <c r="I52" s="23"/>
      <c r="J52" s="23"/>
      <c r="K52" s="21">
        <f t="shared" si="2"/>
        <v>753135</v>
      </c>
      <c r="L52" s="23">
        <f>(K52*4.5)</f>
        <v>3389107.5</v>
      </c>
      <c r="M52" s="5"/>
    </row>
    <row r="53" spans="1:13" ht="12.75">
      <c r="A53" s="24">
        <v>2012</v>
      </c>
      <c r="B53" s="55" t="s">
        <v>50</v>
      </c>
      <c r="C53" s="21">
        <v>2959</v>
      </c>
      <c r="D53" s="21">
        <v>37431</v>
      </c>
      <c r="E53" s="21">
        <v>34458</v>
      </c>
      <c r="F53" s="26">
        <f t="shared" si="5"/>
        <v>92.05738558948465</v>
      </c>
      <c r="G53" s="28">
        <v>7.53</v>
      </c>
      <c r="H53" s="27">
        <v>23.5</v>
      </c>
      <c r="I53" s="23"/>
      <c r="J53" s="23"/>
      <c r="K53" s="21">
        <f t="shared" si="2"/>
        <v>792534</v>
      </c>
      <c r="L53" s="23">
        <f>(K53*7)</f>
        <v>5547738</v>
      </c>
      <c r="M53" s="5"/>
    </row>
    <row r="54" spans="1:13" ht="12.75">
      <c r="A54" s="24">
        <v>2013</v>
      </c>
      <c r="B54" s="55" t="s">
        <v>50</v>
      </c>
      <c r="C54" s="21">
        <v>3193</v>
      </c>
      <c r="D54" s="21">
        <v>38042</v>
      </c>
      <c r="E54" s="21">
        <v>35607</v>
      </c>
      <c r="F54" s="26">
        <f t="shared" si="5"/>
        <v>93.59917985384575</v>
      </c>
      <c r="G54" s="28">
        <v>7.52</v>
      </c>
      <c r="H54" s="27">
        <v>29</v>
      </c>
      <c r="I54" s="23"/>
      <c r="J54" s="23"/>
      <c r="K54" s="21">
        <f t="shared" si="2"/>
        <v>818961</v>
      </c>
      <c r="L54" s="23">
        <f>(K54*7)</f>
        <v>5732727</v>
      </c>
      <c r="M54" s="5"/>
    </row>
    <row r="55" spans="1:13" ht="12.75">
      <c r="A55" s="35">
        <v>2014</v>
      </c>
      <c r="B55" s="55" t="s">
        <v>50</v>
      </c>
      <c r="C55" s="33">
        <v>3288</v>
      </c>
      <c r="D55" s="33">
        <v>38503</v>
      </c>
      <c r="E55" s="33">
        <v>36311</v>
      </c>
      <c r="F55" s="7">
        <f t="shared" si="5"/>
        <v>94.30693712178272</v>
      </c>
      <c r="G55" s="34">
        <v>7.6</v>
      </c>
      <c r="H55" s="27">
        <v>29</v>
      </c>
      <c r="I55" s="5"/>
      <c r="J55" s="34"/>
      <c r="K55" s="33">
        <f t="shared" si="2"/>
        <v>835153</v>
      </c>
      <c r="L55" s="5">
        <f>(K55*7)</f>
        <v>5846071</v>
      </c>
      <c r="M55" s="5"/>
    </row>
    <row r="56" spans="1:13" ht="12.75">
      <c r="A56" s="32">
        <v>2015</v>
      </c>
      <c r="B56" s="55" t="s">
        <v>50</v>
      </c>
      <c r="C56" s="33">
        <v>3361</v>
      </c>
      <c r="D56" s="33">
        <v>38533</v>
      </c>
      <c r="E56" s="33">
        <v>35402</v>
      </c>
      <c r="F56" s="7">
        <f t="shared" si="5"/>
        <v>91.8744971842317</v>
      </c>
      <c r="G56" s="34">
        <v>7.43</v>
      </c>
      <c r="H56" s="27">
        <v>23.5</v>
      </c>
      <c r="I56" s="5"/>
      <c r="J56" s="34"/>
      <c r="K56" s="33">
        <f t="shared" si="2"/>
        <v>814246</v>
      </c>
      <c r="L56" s="5">
        <f>(K56*7)</f>
        <v>5699722</v>
      </c>
      <c r="M56" s="5"/>
    </row>
    <row r="57" spans="1:13" ht="12.75">
      <c r="A57" s="32">
        <v>2016</v>
      </c>
      <c r="B57" s="55" t="s">
        <v>50</v>
      </c>
      <c r="C57" s="33">
        <v>3281</v>
      </c>
      <c r="D57" s="33">
        <v>38261</v>
      </c>
      <c r="E57" s="33">
        <v>33613</v>
      </c>
      <c r="F57" s="7">
        <f t="shared" si="5"/>
        <v>87.85185959593319</v>
      </c>
      <c r="G57" s="34">
        <v>7.51</v>
      </c>
      <c r="H57" s="27">
        <v>17</v>
      </c>
      <c r="I57" s="5"/>
      <c r="J57" s="34"/>
      <c r="K57" s="33">
        <f t="shared" si="2"/>
        <v>773099</v>
      </c>
      <c r="L57" s="5">
        <f>(K57*7)</f>
        <v>5411693</v>
      </c>
      <c r="M57" s="5"/>
    </row>
    <row r="58" spans="2:13" ht="12" customHeight="1">
      <c r="B58" s="36"/>
      <c r="C58" s="37"/>
      <c r="D58" s="37"/>
      <c r="E58" s="37"/>
      <c r="F58" s="38"/>
      <c r="G58" s="37"/>
      <c r="H58" s="36"/>
      <c r="I58" s="39"/>
      <c r="J58" s="39"/>
      <c r="K58" s="37"/>
      <c r="L58" s="39"/>
      <c r="M58" s="1"/>
    </row>
    <row r="59" spans="1:13" ht="12" customHeight="1">
      <c r="A59" s="29">
        <v>1</v>
      </c>
      <c r="B59" s="62" t="s">
        <v>29</v>
      </c>
      <c r="C59" s="62"/>
      <c r="D59" s="62"/>
      <c r="E59" s="62"/>
      <c r="F59" s="62"/>
      <c r="G59" s="62"/>
      <c r="H59" s="62"/>
      <c r="I59" s="62"/>
      <c r="J59" s="62"/>
      <c r="K59" s="62"/>
      <c r="L59" s="62"/>
      <c r="M59" s="9"/>
    </row>
    <row r="60" spans="1:12" ht="12" customHeight="1">
      <c r="A60" s="29">
        <v>2</v>
      </c>
      <c r="B60" s="62" t="s">
        <v>42</v>
      </c>
      <c r="C60" s="62"/>
      <c r="D60" s="62"/>
      <c r="E60" s="62"/>
      <c r="F60" s="62"/>
      <c r="G60" s="62"/>
      <c r="H60" s="62"/>
      <c r="I60" s="62"/>
      <c r="J60" s="62"/>
      <c r="K60" s="62"/>
      <c r="L60" s="62"/>
    </row>
    <row r="61" spans="1:12" ht="12" customHeight="1">
      <c r="A61" s="30"/>
      <c r="B61" s="62"/>
      <c r="C61" s="62"/>
      <c r="D61" s="62"/>
      <c r="E61" s="62"/>
      <c r="F61" s="62"/>
      <c r="G61" s="62"/>
      <c r="H61" s="62"/>
      <c r="I61" s="62"/>
      <c r="J61" s="62"/>
      <c r="K61" s="62"/>
      <c r="L61" s="62"/>
    </row>
    <row r="62" spans="1:12" ht="12" customHeight="1">
      <c r="A62" s="29">
        <v>3</v>
      </c>
      <c r="B62" s="11" t="s">
        <v>28</v>
      </c>
      <c r="C62" s="12"/>
      <c r="D62" s="12"/>
      <c r="E62" s="12"/>
      <c r="F62" s="12"/>
      <c r="G62" s="12"/>
      <c r="H62" s="12"/>
      <c r="I62" s="12"/>
      <c r="J62" s="12"/>
      <c r="K62" s="12"/>
      <c r="L62" s="12"/>
    </row>
    <row r="63" spans="1:12" ht="12" customHeight="1">
      <c r="A63" s="29">
        <v>4</v>
      </c>
      <c r="B63" s="11" t="s">
        <v>30</v>
      </c>
      <c r="C63" s="12"/>
      <c r="D63" s="12"/>
      <c r="E63" s="12"/>
      <c r="F63" s="12"/>
      <c r="G63" s="12"/>
      <c r="H63" s="12"/>
      <c r="I63" s="12"/>
      <c r="J63" s="12"/>
      <c r="K63" s="12"/>
      <c r="L63" s="12"/>
    </row>
    <row r="64" spans="1:12" ht="12" customHeight="1">
      <c r="A64" s="29">
        <v>5</v>
      </c>
      <c r="B64" s="11" t="s">
        <v>43</v>
      </c>
      <c r="C64" s="12"/>
      <c r="D64" s="12"/>
      <c r="E64" s="12"/>
      <c r="F64" s="12"/>
      <c r="G64" s="12"/>
      <c r="H64" s="12"/>
      <c r="I64" s="12"/>
      <c r="J64" s="12"/>
      <c r="K64" s="12"/>
      <c r="L64" s="12"/>
    </row>
    <row r="65" spans="1:12" ht="12" customHeight="1">
      <c r="A65" s="31" t="s">
        <v>8</v>
      </c>
      <c r="B65" s="11" t="s">
        <v>45</v>
      </c>
      <c r="C65" s="12"/>
      <c r="D65" s="12"/>
      <c r="E65" s="12"/>
      <c r="F65" s="12"/>
      <c r="G65" s="12"/>
      <c r="H65" s="12"/>
      <c r="I65" s="12"/>
      <c r="J65" s="12"/>
      <c r="K65" s="12"/>
      <c r="L65" s="12"/>
    </row>
    <row r="66" spans="1:2" ht="12.75" customHeight="1">
      <c r="A66" s="56" t="s">
        <v>52</v>
      </c>
      <c r="B66" s="57" t="s">
        <v>53</v>
      </c>
    </row>
    <row r="67" ht="12.75" customHeight="1">
      <c r="A67" s="4"/>
    </row>
  </sheetData>
  <sheetProtection/>
  <mergeCells count="5">
    <mergeCell ref="B1:L1"/>
    <mergeCell ref="H3:I3"/>
    <mergeCell ref="K3:L3"/>
    <mergeCell ref="B60:L61"/>
    <mergeCell ref="B59:L59"/>
  </mergeCells>
  <printOptions/>
  <pageMargins left="0.5" right="0" top="0.5" bottom="0" header="0.3" footer="0.5"/>
  <pageSetup firstPageNumber="1" useFirstPageNumber="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LA.DEPT. OF WILDLIFE&amp;FISHERIE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LANCE CAMPBELL</dc:creator>
  <cp:keywords/>
  <dc:description/>
  <cp:lastModifiedBy>WLFUSER</cp:lastModifiedBy>
  <cp:lastPrinted>2017-10-24T14:43:14Z</cp:lastPrinted>
  <dcterms:created xsi:type="dcterms:W3CDTF">2000-12-20T15:30:19Z</dcterms:created>
  <dcterms:modified xsi:type="dcterms:W3CDTF">2017-12-12T22:40:06Z</dcterms:modified>
  <cp:category/>
  <cp:version/>
  <cp:contentType/>
  <cp:contentStatus/>
</cp:coreProperties>
</file>